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8\12.08\"/>
    </mc:Choice>
  </mc:AlternateContent>
  <xr:revisionPtr revIDLastSave="0" documentId="13_ncr:1_{DC6D1CAD-29E2-4606-A5F5-CA89648737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E28" i="3"/>
  <c r="E27" i="3"/>
  <c r="H29" i="3"/>
  <c r="G28" i="3"/>
  <c r="G27" i="3"/>
  <c r="D29" i="3"/>
  <c r="D28" i="3"/>
  <c r="D27" i="3"/>
  <c r="H13" i="3"/>
  <c r="I13" i="3"/>
  <c r="G14" i="3"/>
  <c r="H14" i="3"/>
  <c r="I14" i="3"/>
  <c r="J14" i="3" s="1"/>
  <c r="G15" i="3"/>
  <c r="H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H25" i="3"/>
  <c r="I25" i="3"/>
  <c r="J25" i="3"/>
  <c r="I27" i="3"/>
  <c r="J27" i="3" s="1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H27" i="3" l="1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<sst xmlns="http://schemas.openxmlformats.org/spreadsheetml/2006/main" count="85" uniqueCount="59">
  <si>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</si>
  <si>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</si>
  <si>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</si>
  <si>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</si>
  <si>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</si>
  <si>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</si>
  <si>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</si>
  <si>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</si>
  <si>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</si>
  <si>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</si>
  <si>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</si>
  <si>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</si>
  <si>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</si>
  <si>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</si>
  <si>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</si>
  <si>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</si>
  <si>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</si>
  <si>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</si>
  <si>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</si>
  <si>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</si>
  <si>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</si>
  <si>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</si>
  <si>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</si>
  <si>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</si>
  <si>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</si>
  <si>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</si>
  <si>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</si>
  <si>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</si>
  <si>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</si>
  <si>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</si>
  <si>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</si>
  <si>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</si>
  <si>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</si>
  <si>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</si>
  <si>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</si>
  <si>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</si>
  <si>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</si>
  <si>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</si>
  <si>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</si>
  <si>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</si>
  <si>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</si>
  <si>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</si>
  <si>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</si>
  <si>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</si>
  <si>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</si>
  <si>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</si>
  <si>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</si>
  <si>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</si>
  <si>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</si>
  <si>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</si>
  <si>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</si>
  <si>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</si>
  <si>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</si>
  <si>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55.000 - 59.000</t>
  </si>
  <si>
    <t>Giá ngày 
11.08.2021</t>
  </si>
  <si>
    <t>(Ngày 12 tháng 08 năm 2021)</t>
  </si>
  <si>
    <t>Giá ngày 
12.08.2021</t>
  </si>
  <si>
    <t>Tăng giảm so với ngày 12.08.2021</t>
  </si>
  <si>
    <t>So với ngày hôm qua, giá Đô la Mỹ tiếp tục giảm 10đ/USD, giá dầu giảm 200đ/lít - 220đ/lít.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</si>
</sst>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7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28" workbookViewId="0">
      <selection activeCell="D34" sqref="D34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98" t="s">
        <v>37</v>
      </c>
      <c r="B2" s="98"/>
      <c r="C2" s="1"/>
      <c r="D2" s="8"/>
      <c r="E2" s="2"/>
      <c r="F2" s="2"/>
      <c r="G2" s="11"/>
      <c r="H2" s="3"/>
    </row>
    <row r="3" spans="1:10" ht="18.75" x14ac:dyDescent="0.3">
      <c r="A3" s="98" t="s">
        <v>23</v>
      </c>
      <c r="B3" s="98"/>
      <c r="C3" s="6"/>
      <c r="D3" s="9"/>
      <c r="E3" s="6"/>
      <c r="F3" s="6"/>
      <c r="G3" s="7"/>
      <c r="H3" s="6"/>
    </row>
    <row r="4" spans="1:10" ht="18.75" x14ac:dyDescent="0.3">
      <c r="A4" s="98" t="s">
        <v>17</v>
      </c>
      <c r="B4" s="98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94" t="s">
        <v>38</v>
      </c>
      <c r="B6" s="94"/>
      <c r="C6" s="94"/>
      <c r="D6" s="94"/>
      <c r="E6" s="94"/>
      <c r="F6" s="94"/>
      <c r="G6" s="94"/>
      <c r="H6" s="94"/>
      <c r="I6" s="94"/>
      <c r="J6" s="94"/>
    </row>
    <row r="7" spans="1:10" ht="18.75" x14ac:dyDescent="0.3">
      <c r="A7" s="95" t="s">
        <v>55</v>
      </c>
      <c r="B7" s="95"/>
      <c r="C7" s="95"/>
      <c r="D7" s="95"/>
      <c r="E7" s="95"/>
      <c r="F7" s="95"/>
      <c r="G7" s="95"/>
      <c r="H7" s="95"/>
      <c r="I7" s="95"/>
      <c r="J7" s="95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99" t="s">
        <v>0</v>
      </c>
      <c r="B9" s="99" t="s">
        <v>1</v>
      </c>
      <c r="C9" s="99" t="s">
        <v>2</v>
      </c>
      <c r="D9" s="96" t="s">
        <v>56</v>
      </c>
      <c r="E9" s="96" t="s">
        <v>54</v>
      </c>
      <c r="F9" s="96" t="s">
        <v>35</v>
      </c>
      <c r="G9" s="102" t="s">
        <v>57</v>
      </c>
      <c r="H9" s="103"/>
      <c r="I9" s="102" t="s">
        <v>36</v>
      </c>
      <c r="J9" s="103"/>
    </row>
    <row r="10" spans="1:10" ht="26.25" customHeight="1" x14ac:dyDescent="0.25">
      <c r="A10" s="100"/>
      <c r="B10" s="100"/>
      <c r="C10" s="100"/>
      <c r="D10" s="97"/>
      <c r="E10" s="97"/>
      <c r="F10" s="97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59000</v>
      </c>
      <c r="E15" s="26">
        <v>59000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53</v>
      </c>
      <c r="E16" s="26" t="s">
        <v>53</v>
      </c>
      <c r="F16" s="26"/>
      <c r="G16" s="28" t="s">
        <v>32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11400</v>
      </c>
      <c r="E20" s="26">
        <v>11400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3900</v>
      </c>
      <c r="J20" s="35">
        <f t="shared" si="0"/>
        <v>34.210526315789473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14600</v>
      </c>
      <c r="E22" s="26">
        <v>14600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3600</v>
      </c>
      <c r="J22" s="35">
        <f t="shared" si="0"/>
        <v>24.657534246575342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</f>
        <v>420000</v>
      </c>
      <c r="E27" s="85">
        <f>353000+27500+18000+5000-20500-19000+14000+30000+12000</f>
        <v>420000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58000</v>
      </c>
      <c r="J27" s="31">
        <f>(I27/D27)*100</f>
        <v>13.80952380952381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</f>
        <v>379000</v>
      </c>
      <c r="E28" s="86">
        <f>312000+27500+18000+5000-20500-19000+14000+30000+12000</f>
        <v>379000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59000</v>
      </c>
      <c r="J28" s="35">
        <f>(I28/D28)*100</f>
        <v>15.567282321899736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</f>
        <v>379000</v>
      </c>
      <c r="E29" s="86">
        <f>312000+27500+18000+5000-20500-19000+14000+30000+12000</f>
        <v>379000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59000</v>
      </c>
      <c r="J29" s="48">
        <f>(I29/D29)*100</f>
        <v>15.567282321899736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4"/>
      <c r="B31" s="33" t="s">
        <v>29</v>
      </c>
      <c r="C31" s="75" t="s">
        <v>12</v>
      </c>
      <c r="D31" s="93">
        <v>21880</v>
      </c>
      <c r="E31" s="93">
        <v>21880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670</v>
      </c>
      <c r="J31" s="31">
        <f>(I31/D31)*100</f>
        <v>3.0621572212065811</v>
      </c>
    </row>
    <row r="32" spans="1:10" ht="16.5" x14ac:dyDescent="0.25">
      <c r="A32" s="105"/>
      <c r="B32" s="38" t="s">
        <v>27</v>
      </c>
      <c r="C32" s="25" t="s">
        <v>12</v>
      </c>
      <c r="D32" s="93">
        <v>20690</v>
      </c>
      <c r="E32" s="93">
        <v>20690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480</v>
      </c>
      <c r="J32" s="35">
        <f>(I32/D32)*100</f>
        <v>2.3199613339777669</v>
      </c>
    </row>
    <row r="33" spans="1:10" ht="16.5" x14ac:dyDescent="0.25">
      <c r="A33" s="105"/>
      <c r="B33" s="38" t="s">
        <v>44</v>
      </c>
      <c r="C33" s="25" t="s">
        <v>12</v>
      </c>
      <c r="D33" s="93">
        <v>16720</v>
      </c>
      <c r="E33" s="93">
        <v>16920</v>
      </c>
      <c r="F33" s="77">
        <v>17390</v>
      </c>
      <c r="G33" s="64">
        <f>D33-E33</f>
        <v>-200</v>
      </c>
      <c r="H33" s="57">
        <f>(D33-E33)/E33*100</f>
        <v>-1.1820330969267139</v>
      </c>
      <c r="I33" s="39">
        <f>D33-F33</f>
        <v>-670</v>
      </c>
      <c r="J33" s="35">
        <f>(I33/D33)*100</f>
        <v>-4.0071770334928232</v>
      </c>
    </row>
    <row r="34" spans="1:10" ht="16.5" x14ac:dyDescent="0.25">
      <c r="A34" s="106"/>
      <c r="B34" s="78" t="s">
        <v>28</v>
      </c>
      <c r="C34" s="79" t="s">
        <v>12</v>
      </c>
      <c r="D34" s="93">
        <v>15470</v>
      </c>
      <c r="E34" s="93">
        <v>15690</v>
      </c>
      <c r="F34" s="80">
        <v>16620</v>
      </c>
      <c r="G34" s="65">
        <f>D34-E34</f>
        <v>-220</v>
      </c>
      <c r="H34" s="57">
        <f>(D34-E34)/E34*100</f>
        <v>-1.4021669853409815</v>
      </c>
      <c r="I34" s="60">
        <f>D34-F34</f>
        <v>-1150</v>
      </c>
      <c r="J34" s="48">
        <f>(I34/D34)*100</f>
        <v>-7.4337427278603752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5"/>
      <c r="B36" s="38" t="s">
        <v>9</v>
      </c>
      <c r="C36" s="25" t="s">
        <v>13</v>
      </c>
      <c r="D36" s="77">
        <v>5640000</v>
      </c>
      <c r="E36" s="77">
        <v>5640000</v>
      </c>
      <c r="F36" s="77">
        <v>3720000</v>
      </c>
      <c r="G36" s="67">
        <f>D36-E36</f>
        <v>0</v>
      </c>
      <c r="H36" s="57">
        <f>(D36-E36)/E36*100</f>
        <v>0</v>
      </c>
      <c r="I36" s="30">
        <f>D36-F36</f>
        <v>1920000</v>
      </c>
      <c r="J36" s="31">
        <f>(I36/D36)*100</f>
        <v>34.042553191489361</v>
      </c>
    </row>
    <row r="37" spans="1:10" ht="16.5" x14ac:dyDescent="0.25">
      <c r="A37" s="106"/>
      <c r="B37" s="38" t="s">
        <v>10</v>
      </c>
      <c r="C37" s="25" t="s">
        <v>13</v>
      </c>
      <c r="D37" s="77">
        <v>5695000</v>
      </c>
      <c r="E37" s="77">
        <v>5695000</v>
      </c>
      <c r="F37" s="77">
        <v>3740000</v>
      </c>
      <c r="G37" s="67">
        <f>D37-E37</f>
        <v>0</v>
      </c>
      <c r="H37" s="68">
        <f>(D37-E37)/E37*100</f>
        <v>0</v>
      </c>
      <c r="I37" s="60">
        <f>D37-F37</f>
        <v>1955000</v>
      </c>
      <c r="J37" s="48">
        <f>(I37/D37)*100</f>
        <v>34.328358208955223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5"/>
      <c r="B39" s="38" t="s">
        <v>18</v>
      </c>
      <c r="C39" s="25" t="s">
        <v>14</v>
      </c>
      <c r="D39" s="82">
        <v>22660</v>
      </c>
      <c r="E39" s="82">
        <v>22670</v>
      </c>
      <c r="F39" s="83">
        <v>23260</v>
      </c>
      <c r="G39" s="71">
        <f>D39-E39</f>
        <v>-10</v>
      </c>
      <c r="H39" s="72">
        <f>(D39-E39)/E39*100</f>
        <v>-4.4111160123511246E-2</v>
      </c>
      <c r="I39" s="30">
        <f>D39-F39</f>
        <v>-600</v>
      </c>
      <c r="J39" s="31">
        <f>(I39/D39)*100</f>
        <v>-2.64783759929391</v>
      </c>
    </row>
    <row r="40" spans="1:10" ht="16.5" x14ac:dyDescent="0.25">
      <c r="A40" s="106"/>
      <c r="B40" s="78" t="s">
        <v>10</v>
      </c>
      <c r="C40" s="79" t="s">
        <v>14</v>
      </c>
      <c r="D40" s="84">
        <v>22890</v>
      </c>
      <c r="E40" s="84">
        <v>22900</v>
      </c>
      <c r="F40" s="84">
        <v>23380</v>
      </c>
      <c r="G40" s="73">
        <f>D40-E40</f>
        <v>-10</v>
      </c>
      <c r="H40" s="68">
        <f>(D40-E40)/E40*100</f>
        <v>-4.3668122270742356E-2</v>
      </c>
      <c r="I40" s="60">
        <f>D40-F40</f>
        <v>-490</v>
      </c>
      <c r="J40" s="48">
        <f>(I40/D40)*100</f>
        <v>-2.1406727828746175</v>
      </c>
    </row>
    <row r="41" spans="1:10" ht="48" customHeight="1" x14ac:dyDescent="0.25">
      <c r="A41" s="101" t="s">
        <v>58</v>
      </c>
      <c r="B41" s="101"/>
      <c r="C41" s="101"/>
      <c r="D41" s="101"/>
      <c r="E41" s="101"/>
      <c r="F41" s="101"/>
      <c r="G41" s="101"/>
      <c r="H41" s="101"/>
      <c r="I41" s="101"/>
      <c r="J41" s="101"/>
    </row>
  </sheetData>
  <sheetProtection formatColumns="0"/>
  <mergeCells count="17"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  <mergeCell ref="A6:J6"/>
    <mergeCell ref="A7:J7"/>
    <mergeCell ref="E9:E10"/>
    <mergeCell ref="A2:B2"/>
    <mergeCell ref="A3:B3"/>
    <mergeCell ref="A4:B4"/>
    <mergeCell ref="C9:C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2021-08-12T08:31:09Z</dcterms:modified>
</cp:coreProperties>
</file>